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Box\Path to 1.5M Members\Mission 1.5_Operations\District Goals Working Files\Final 2023-2024 District Targets\GALINA\"/>
    </mc:Choice>
  </mc:AlternateContent>
  <xr:revisionPtr revIDLastSave="0" documentId="13_ncr:1_{475EBBB1-848B-49AF-B4F7-B216041F9BA6}" xr6:coauthVersionLast="47" xr6:coauthVersionMax="47" xr10:uidLastSave="{00000000-0000-0000-0000-000000000000}"/>
  <bookViews>
    <workbookView xWindow="-110" yWindow="-110" windowWidth="22780" windowHeight="14660" xr2:uid="{5AE3FB2F-2130-442C-BD4E-77DD98B72860}"/>
  </bookViews>
  <sheets>
    <sheet name="CA 6" sheetId="1" r:id="rId1"/>
  </sheets>
  <definedNames>
    <definedName name="_xlnm._FilterDatabase" localSheetId="0" hidden="1">'CA 6'!$A$1:$G$1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L17" i="1"/>
  <c r="N19" i="1"/>
  <c r="M19" i="1"/>
  <c r="L19" i="1"/>
  <c r="K19" i="1"/>
  <c r="N17" i="1"/>
  <c r="M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N3" i="1"/>
  <c r="M3" i="1"/>
  <c r="L3" i="1"/>
  <c r="K3" i="1"/>
</calcChain>
</file>

<file path=xl/sharedStrings.xml><?xml version="1.0" encoding="utf-8"?>
<sst xmlns="http://schemas.openxmlformats.org/spreadsheetml/2006/main" count="250" uniqueCount="139">
  <si>
    <t>CA</t>
  </si>
  <si>
    <t>Area</t>
  </si>
  <si>
    <t>MD</t>
  </si>
  <si>
    <t>District</t>
  </si>
  <si>
    <t>New Club Target</t>
  </si>
  <si>
    <t>New Member Target</t>
  </si>
  <si>
    <t>Net Gain</t>
  </si>
  <si>
    <t>GAT Leadership Provided Totals</t>
  </si>
  <si>
    <t>A</t>
  </si>
  <si>
    <t>Total Districts/ Undistricted Areas</t>
  </si>
  <si>
    <t xml:space="preserve">Net Gain </t>
  </si>
  <si>
    <t>305 N1</t>
  </si>
  <si>
    <t>305 N2</t>
  </si>
  <si>
    <t>305 S</t>
  </si>
  <si>
    <t>B</t>
  </si>
  <si>
    <t>306 A1</t>
  </si>
  <si>
    <t>306 A2</t>
  </si>
  <si>
    <t>306 B1</t>
  </si>
  <si>
    <t>306 B2</t>
  </si>
  <si>
    <t>306 C1</t>
  </si>
  <si>
    <t>306 C2</t>
  </si>
  <si>
    <t>C</t>
  </si>
  <si>
    <t>315A1</t>
  </si>
  <si>
    <t>315A2</t>
  </si>
  <si>
    <t>315A3</t>
  </si>
  <si>
    <t>315B1</t>
  </si>
  <si>
    <t>315B2</t>
  </si>
  <si>
    <t>315B3</t>
  </si>
  <si>
    <t>315B4</t>
  </si>
  <si>
    <t>SD/UN</t>
  </si>
  <si>
    <t>E</t>
  </si>
  <si>
    <t>316 A</t>
  </si>
  <si>
    <t>CA 6 TOTAL</t>
  </si>
  <si>
    <t>316 B</t>
  </si>
  <si>
    <t>316 D</t>
  </si>
  <si>
    <t>316 G</t>
  </si>
  <si>
    <t>316 H</t>
  </si>
  <si>
    <t>316 J</t>
  </si>
  <si>
    <t>F</t>
  </si>
  <si>
    <t>317 A</t>
  </si>
  <si>
    <t>317 B</t>
  </si>
  <si>
    <t>317 C</t>
  </si>
  <si>
    <t>317 D</t>
  </si>
  <si>
    <t>317 E</t>
  </si>
  <si>
    <t>317 F</t>
  </si>
  <si>
    <t>317 G</t>
  </si>
  <si>
    <t>G</t>
  </si>
  <si>
    <t>318 A</t>
  </si>
  <si>
    <t>318 B</t>
  </si>
  <si>
    <t>318 C</t>
  </si>
  <si>
    <t>318 D</t>
  </si>
  <si>
    <t>318 E</t>
  </si>
  <si>
    <t>320 A</t>
  </si>
  <si>
    <t>320 B</t>
  </si>
  <si>
    <t>320 C</t>
  </si>
  <si>
    <t>320 D</t>
  </si>
  <si>
    <t>320 E</t>
  </si>
  <si>
    <t>320 F</t>
  </si>
  <si>
    <t>320 G</t>
  </si>
  <si>
    <t>H</t>
  </si>
  <si>
    <t>321 D</t>
  </si>
  <si>
    <t>321 E</t>
  </si>
  <si>
    <t>321 F</t>
  </si>
  <si>
    <t>321A1</t>
  </si>
  <si>
    <t>321A2</t>
  </si>
  <si>
    <t>321A3</t>
  </si>
  <si>
    <t>321B1</t>
  </si>
  <si>
    <t>321B2</t>
  </si>
  <si>
    <t>321C1</t>
  </si>
  <si>
    <t>321C2</t>
  </si>
  <si>
    <t>I</t>
  </si>
  <si>
    <t>322 A</t>
  </si>
  <si>
    <t>322 B1</t>
  </si>
  <si>
    <t>322 B2</t>
  </si>
  <si>
    <t>322 D</t>
  </si>
  <si>
    <t>322 E</t>
  </si>
  <si>
    <t>322 F</t>
  </si>
  <si>
    <t>322 G</t>
  </si>
  <si>
    <t>322 H</t>
  </si>
  <si>
    <t>322C1</t>
  </si>
  <si>
    <t>322C2</t>
  </si>
  <si>
    <t>322C3</t>
  </si>
  <si>
    <t>322C4</t>
  </si>
  <si>
    <t>322C5</t>
  </si>
  <si>
    <t>J</t>
  </si>
  <si>
    <t>3231 A1</t>
  </si>
  <si>
    <t>3231 A2</t>
  </si>
  <si>
    <t>3231 A3</t>
  </si>
  <si>
    <t>3231 A4</t>
  </si>
  <si>
    <t>3232 B1</t>
  </si>
  <si>
    <t>3232 B2</t>
  </si>
  <si>
    <t>3232 B3</t>
  </si>
  <si>
    <t>3232 B4</t>
  </si>
  <si>
    <t>3232 F1</t>
  </si>
  <si>
    <t>3232 F2</t>
  </si>
  <si>
    <t>3232 J</t>
  </si>
  <si>
    <t>3233 C</t>
  </si>
  <si>
    <t>3233E1</t>
  </si>
  <si>
    <t>3233E2</t>
  </si>
  <si>
    <t>3233G1</t>
  </si>
  <si>
    <t>3233G2</t>
  </si>
  <si>
    <t>3234D1</t>
  </si>
  <si>
    <t>3234D2</t>
  </si>
  <si>
    <t>3234H1</t>
  </si>
  <si>
    <t>3234H2</t>
  </si>
  <si>
    <t>324 A</t>
  </si>
  <si>
    <t>324 B</t>
  </si>
  <si>
    <t>324 C</t>
  </si>
  <si>
    <t>324 D</t>
  </si>
  <si>
    <t>324 E</t>
  </si>
  <si>
    <t>324 F</t>
  </si>
  <si>
    <t>324 G</t>
  </si>
  <si>
    <t>324 H</t>
  </si>
  <si>
    <t>324 I</t>
  </si>
  <si>
    <t>324 J</t>
  </si>
  <si>
    <t>324 K</t>
  </si>
  <si>
    <t>324 L</t>
  </si>
  <si>
    <t>324 M</t>
  </si>
  <si>
    <t>324 N</t>
  </si>
  <si>
    <t>D</t>
  </si>
  <si>
    <t>325 C</t>
  </si>
  <si>
    <t>325 D</t>
  </si>
  <si>
    <t>325 E</t>
  </si>
  <si>
    <t>325 F</t>
  </si>
  <si>
    <t>325 G</t>
  </si>
  <si>
    <t>325 H</t>
  </si>
  <si>
    <t>325 I</t>
  </si>
  <si>
    <t>325 J</t>
  </si>
  <si>
    <t>325 K</t>
  </si>
  <si>
    <t>325 L</t>
  </si>
  <si>
    <t>325 M</t>
  </si>
  <si>
    <t>325 N</t>
  </si>
  <si>
    <t>325 P</t>
  </si>
  <si>
    <t>325 R</t>
  </si>
  <si>
    <t>325 S</t>
  </si>
  <si>
    <t xml:space="preserve">BAHRAIN             </t>
  </si>
  <si>
    <t>REPUBLIC OF IRAQ</t>
  </si>
  <si>
    <t>UNITED ARAB EMIRATES</t>
  </si>
  <si>
    <t xml:space="preserve">Islamic Republic of Afghanistan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</si>
</sst>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" fontId="2" fillId="0" borderId="0" xfId="0" applyNumberFormat="1" applyFont="1" applyAlignment="1">
      <alignment horizontal="left"/>
    </xf>
    <xf numFmtId="1" fontId="3" fillId="0" borderId="0" xfId="0" applyNumberFormat="1" applyFont="1"/>
    <xf numFmtId="1" fontId="5" fillId="0" borderId="0" xfId="0" applyNumberFormat="1" applyFont="1" applyAlignment="1">
      <alignment horizontal="left"/>
    </xf>
    <xf numFmtId="1" fontId="6" fillId="3" borderId="2" xfId="1" applyNumberFormat="1" applyFont="1" applyFill="1" applyBorder="1" applyAlignment="1">
      <alignment horizontal="left"/>
    </xf>
    <xf numFmtId="1" fontId="6" fillId="3" borderId="2" xfId="0" applyNumberFormat="1" applyFont="1" applyFill="1" applyBorder="1" applyAlignment="1">
      <alignment horizontal="left"/>
    </xf>
    <xf numFmtId="1" fontId="6" fillId="3" borderId="3" xfId="0" applyNumberFormat="1" applyFont="1" applyFill="1" applyBorder="1" applyAlignment="1">
      <alignment horizontal="left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1" applyNumberFormat="1" applyFont="1" applyBorder="1"/>
    <xf numFmtId="1" fontId="3" fillId="0" borderId="6" xfId="0" applyNumberFormat="1" applyFont="1" applyBorder="1"/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1" applyNumberFormat="1" applyFont="1" applyFill="1" applyBorder="1"/>
    <xf numFmtId="0" fontId="3" fillId="0" borderId="0" xfId="0" applyFont="1"/>
    <xf numFmtId="1" fontId="4" fillId="2" borderId="6" xfId="1" applyNumberFormat="1" applyFont="1" applyFill="1" applyBorder="1"/>
    <xf numFmtId="1" fontId="4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235BF8-30FA-4CA3-B031-C36BFCA836A9}" name="Table6" displayName="Table6" ref="A1:G119" totalsRowShown="0" headerRowDxfId="11" dataDxfId="10">
  <autoFilter ref="A1:G119" xr:uid="{6B5E5D15-BEA4-4B16-A262-DDB21959992A}"/>
  <sortState xmlns:xlrd2="http://schemas.microsoft.com/office/spreadsheetml/2017/richdata2" ref="A2:G119">
    <sortCondition ref="B1:B119"/>
  </sortState>
  <tableColumns count="7">
    <tableColumn id="1" xr3:uid="{1CB2DF0C-D41D-4AB7-A684-2F1416720440}" name="CA" dataDxfId="9"/>
    <tableColumn id="2" xr3:uid="{F984F6C0-288D-4E9A-9998-AABE5E76F1F0}" name="Area" dataDxfId="8"/>
    <tableColumn id="3" xr3:uid="{44AEAA41-A813-4398-B8C4-FFDF0EA06A2E}" name="MD" dataDxfId="7"/>
    <tableColumn id="4" xr3:uid="{D565DB33-7AE4-4802-9517-9DF32237F87B}" name="District" dataDxfId="6"/>
    <tableColumn id="5" xr3:uid="{DBC79CCF-F734-4533-9CE6-37D484E2A7A4}" name="New Club Target" dataDxfId="5"/>
    <tableColumn id="6" xr3:uid="{C5E71260-16C2-4091-92C9-BDA1D7B145BE}" name="New Member Target" dataDxfId="4"/>
    <tableColumn id="7" xr3:uid="{CC7BE907-21A7-4B2A-8809-7CEA0E34B182}" name="Net Gain" data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FFA7-F5A8-4A5A-BBC1-BC6274D50685}">
  <dimension ref="A1:N119"/>
  <sheetViews>
    <sheetView tabSelected="1" zoomScale="55" zoomScaleNormal="55" workbookViewId="0">
      <selection activeCell="M28" sqref="M27:M28"/>
    </sheetView>
  </sheetViews>
  <sheetFormatPr defaultColWidth="8.7109375" defaultRowHeight="21" x14ac:dyDescent="0.35"/>
  <cols>
    <col min="1" max="1" width="10" style="1" bestFit="1" customWidth="1"/>
    <col min="2" max="2" width="12.42578125" style="1" bestFit="1" customWidth="1"/>
    <col min="3" max="3" width="11.28515625" style="1" bestFit="1" customWidth="1"/>
    <col min="4" max="4" width="30.28515625" style="1" bestFit="1" customWidth="1"/>
    <col min="5" max="5" width="26.7109375" style="2" bestFit="1" customWidth="1"/>
    <col min="6" max="6" width="32.28515625" style="2" bestFit="1" customWidth="1"/>
    <col min="7" max="7" width="17.28515625" style="2" bestFit="1" customWidth="1"/>
    <col min="8" max="9" width="8.5703125" style="2" customWidth="1"/>
    <col min="10" max="10" width="15" style="2" bestFit="1" customWidth="1"/>
    <col min="11" max="11" width="42.42578125" style="2" bestFit="1" customWidth="1"/>
    <col min="12" max="12" width="21.28515625" style="2" bestFit="1" customWidth="1"/>
    <col min="13" max="13" width="26.7109375" style="2" bestFit="1" customWidth="1"/>
    <col min="14" max="14" width="12.42578125" style="2" bestFit="1" customWidth="1"/>
    <col min="15" max="16384" width="8.7109375" style="2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J1" s="14" t="s">
        <v>7</v>
      </c>
      <c r="K1" s="14"/>
      <c r="L1" s="14"/>
      <c r="M1" s="14"/>
      <c r="N1" s="14"/>
    </row>
    <row r="2" spans="1:14" x14ac:dyDescent="0.35">
      <c r="A2" s="3">
        <v>6</v>
      </c>
      <c r="B2" s="3" t="s">
        <v>8</v>
      </c>
      <c r="C2" s="3">
        <v>306</v>
      </c>
      <c r="D2" s="3" t="s">
        <v>15</v>
      </c>
      <c r="E2" s="3">
        <v>7</v>
      </c>
      <c r="F2" s="3">
        <v>402.82671892862976</v>
      </c>
      <c r="G2" s="3">
        <v>166.71566225706354</v>
      </c>
      <c r="H2" s="3"/>
      <c r="J2" s="4" t="s">
        <v>2</v>
      </c>
      <c r="K2" s="4" t="s">
        <v>9</v>
      </c>
      <c r="L2" s="5" t="s">
        <v>4</v>
      </c>
      <c r="M2" s="5" t="s">
        <v>5</v>
      </c>
      <c r="N2" s="6" t="s">
        <v>10</v>
      </c>
    </row>
    <row r="3" spans="1:14" x14ac:dyDescent="0.35">
      <c r="A3" s="3">
        <v>6</v>
      </c>
      <c r="B3" s="3" t="s">
        <v>8</v>
      </c>
      <c r="C3" s="3">
        <v>306</v>
      </c>
      <c r="D3" s="3" t="s">
        <v>16</v>
      </c>
      <c r="E3" s="3">
        <v>10</v>
      </c>
      <c r="F3" s="3">
        <v>534.15580597746202</v>
      </c>
      <c r="G3" s="3">
        <v>221.06810387065164</v>
      </c>
      <c r="H3" s="3"/>
      <c r="J3" s="7">
        <v>305</v>
      </c>
      <c r="K3" s="8">
        <f>COUNTIF(C:C,J3)</f>
        <v>3</v>
      </c>
      <c r="L3" s="8">
        <f>SUMIF(C:C,J3, E:E)</f>
        <v>15</v>
      </c>
      <c r="M3" s="8">
        <f>SUMIF(C:C,J3, F:F)</f>
        <v>3945.0000000000005</v>
      </c>
      <c r="N3" s="9">
        <f>SUMIF(C:C,J3, G:G)</f>
        <v>450</v>
      </c>
    </row>
    <row r="4" spans="1:14" x14ac:dyDescent="0.35">
      <c r="A4" s="3">
        <v>6</v>
      </c>
      <c r="B4" s="3" t="s">
        <v>8</v>
      </c>
      <c r="C4" s="3">
        <v>306</v>
      </c>
      <c r="D4" s="3" t="s">
        <v>17</v>
      </c>
      <c r="E4" s="3">
        <v>10</v>
      </c>
      <c r="F4" s="3">
        <v>635.80957047199092</v>
      </c>
      <c r="G4" s="3">
        <v>263.13898415809246</v>
      </c>
      <c r="H4" s="3"/>
      <c r="J4" s="7">
        <v>306</v>
      </c>
      <c r="K4" s="8">
        <f t="shared" ref="K4:K17" si="0">COUNTIF(C:C,J4)</f>
        <v>6</v>
      </c>
      <c r="L4" s="8">
        <f t="shared" ref="L4:L16" si="1">SUMIF(C:C,J4, E:E)</f>
        <v>60</v>
      </c>
      <c r="M4" s="8">
        <f>SUMIF(C:C,J4, F:F)</f>
        <v>3866</v>
      </c>
      <c r="N4" s="9">
        <f t="shared" ref="N4:N17" si="2">SUMIF(C:C,J4, G:G)</f>
        <v>1600</v>
      </c>
    </row>
    <row r="5" spans="1:14" x14ac:dyDescent="0.35">
      <c r="A5" s="3">
        <v>6</v>
      </c>
      <c r="B5" s="3" t="s">
        <v>8</v>
      </c>
      <c r="C5" s="3">
        <v>306</v>
      </c>
      <c r="D5" s="3" t="s">
        <v>18</v>
      </c>
      <c r="E5" s="3">
        <v>10</v>
      </c>
      <c r="F5" s="3">
        <v>886.68180086014479</v>
      </c>
      <c r="G5" s="3">
        <v>366.96608416353638</v>
      </c>
      <c r="H5" s="3"/>
      <c r="J5" s="7">
        <v>315</v>
      </c>
      <c r="K5" s="8">
        <f t="shared" si="0"/>
        <v>7</v>
      </c>
      <c r="L5" s="8">
        <f t="shared" si="1"/>
        <v>105</v>
      </c>
      <c r="M5" s="8">
        <f t="shared" ref="M5:M17" si="3">SUMIF(C:C,J5, F:F)</f>
        <v>5126</v>
      </c>
      <c r="N5" s="9">
        <f t="shared" si="2"/>
        <v>2000</v>
      </c>
    </row>
    <row r="6" spans="1:14" x14ac:dyDescent="0.35">
      <c r="A6" s="3">
        <v>6</v>
      </c>
      <c r="B6" s="3" t="s">
        <v>8</v>
      </c>
      <c r="C6" s="3">
        <v>306</v>
      </c>
      <c r="D6" s="3" t="s">
        <v>19</v>
      </c>
      <c r="E6" s="3">
        <v>12</v>
      </c>
      <c r="F6" s="3">
        <v>795.34073711143776</v>
      </c>
      <c r="G6" s="3">
        <v>329.16326419511137</v>
      </c>
      <c r="H6" s="3"/>
      <c r="J6" s="7">
        <v>316</v>
      </c>
      <c r="K6" s="8">
        <f t="shared" si="0"/>
        <v>6</v>
      </c>
      <c r="L6" s="8">
        <f t="shared" si="1"/>
        <v>40</v>
      </c>
      <c r="M6" s="8">
        <f t="shared" si="3"/>
        <v>4051.0000000000005</v>
      </c>
      <c r="N6" s="9">
        <f t="shared" si="2"/>
        <v>1080</v>
      </c>
    </row>
    <row r="7" spans="1:14" x14ac:dyDescent="0.35">
      <c r="A7" s="3">
        <v>6</v>
      </c>
      <c r="B7" s="3" t="s">
        <v>8</v>
      </c>
      <c r="C7" s="3">
        <v>306</v>
      </c>
      <c r="D7" s="3" t="s">
        <v>20</v>
      </c>
      <c r="E7" s="3">
        <v>11</v>
      </c>
      <c r="F7" s="3">
        <v>611.1853666503348</v>
      </c>
      <c r="G7" s="3">
        <v>252.94790135554467</v>
      </c>
      <c r="H7" s="3"/>
      <c r="J7" s="7">
        <v>317</v>
      </c>
      <c r="K7" s="8">
        <f t="shared" si="0"/>
        <v>7</v>
      </c>
      <c r="L7" s="8">
        <f t="shared" si="1"/>
        <v>70</v>
      </c>
      <c r="M7" s="8">
        <f t="shared" si="3"/>
        <v>3850</v>
      </c>
      <c r="N7" s="9">
        <f t="shared" si="2"/>
        <v>1000.0000000000001</v>
      </c>
    </row>
    <row r="8" spans="1:14" x14ac:dyDescent="0.35">
      <c r="A8" s="3">
        <v>6</v>
      </c>
      <c r="B8" s="3" t="s">
        <v>8</v>
      </c>
      <c r="C8" s="3">
        <v>315</v>
      </c>
      <c r="D8" s="3" t="s">
        <v>22</v>
      </c>
      <c r="E8" s="3">
        <v>20</v>
      </c>
      <c r="F8" s="3">
        <v>935.76561453636316</v>
      </c>
      <c r="G8" s="3">
        <v>365.10558507076206</v>
      </c>
      <c r="H8" s="3"/>
      <c r="J8" s="7">
        <v>318</v>
      </c>
      <c r="K8" s="8">
        <f t="shared" si="0"/>
        <v>5</v>
      </c>
      <c r="L8" s="8">
        <f t="shared" si="1"/>
        <v>70</v>
      </c>
      <c r="M8" s="8">
        <f t="shared" si="3"/>
        <v>6001</v>
      </c>
      <c r="N8" s="9">
        <f t="shared" si="2"/>
        <v>2300</v>
      </c>
    </row>
    <row r="9" spans="1:14" x14ac:dyDescent="0.35">
      <c r="A9" s="3">
        <v>6</v>
      </c>
      <c r="B9" s="3" t="s">
        <v>8</v>
      </c>
      <c r="C9" s="3">
        <v>315</v>
      </c>
      <c r="D9" s="3" t="s">
        <v>23</v>
      </c>
      <c r="E9" s="3">
        <v>10</v>
      </c>
      <c r="F9" s="3">
        <v>602.78958882092945</v>
      </c>
      <c r="G9" s="3">
        <v>235.18907094066699</v>
      </c>
      <c r="H9" s="3"/>
      <c r="J9" s="7">
        <v>320</v>
      </c>
      <c r="K9" s="8">
        <f t="shared" si="0"/>
        <v>7</v>
      </c>
      <c r="L9" s="8">
        <f t="shared" si="1"/>
        <v>80</v>
      </c>
      <c r="M9" s="8">
        <f t="shared" si="3"/>
        <v>5113.11711089032</v>
      </c>
      <c r="N9" s="9">
        <f t="shared" si="2"/>
        <v>1800</v>
      </c>
    </row>
    <row r="10" spans="1:14" x14ac:dyDescent="0.35">
      <c r="A10" s="3">
        <v>6</v>
      </c>
      <c r="B10" s="3" t="s">
        <v>8</v>
      </c>
      <c r="C10" s="3">
        <v>315</v>
      </c>
      <c r="D10" s="3" t="s">
        <v>24</v>
      </c>
      <c r="E10" s="3">
        <v>5</v>
      </c>
      <c r="F10" s="3">
        <v>286.06187776240012</v>
      </c>
      <c r="G10" s="3">
        <v>111.61212554131882</v>
      </c>
      <c r="H10" s="3"/>
      <c r="J10" s="7">
        <v>321</v>
      </c>
      <c r="K10" s="8">
        <f t="shared" si="0"/>
        <v>10</v>
      </c>
      <c r="L10" s="8">
        <f t="shared" si="1"/>
        <v>60</v>
      </c>
      <c r="M10" s="8">
        <f t="shared" si="3"/>
        <v>8317</v>
      </c>
      <c r="N10" s="9">
        <f t="shared" si="2"/>
        <v>1999.9999999999995</v>
      </c>
    </row>
    <row r="11" spans="1:14" x14ac:dyDescent="0.35">
      <c r="A11" s="3">
        <v>6</v>
      </c>
      <c r="B11" s="3" t="s">
        <v>8</v>
      </c>
      <c r="C11" s="3">
        <v>315</v>
      </c>
      <c r="D11" s="3" t="s">
        <v>25</v>
      </c>
      <c r="E11" s="3">
        <v>10</v>
      </c>
      <c r="F11" s="3">
        <v>689.52355015848923</v>
      </c>
      <c r="G11" s="3">
        <v>269.02986740479486</v>
      </c>
      <c r="H11" s="3"/>
      <c r="J11" s="7">
        <v>322</v>
      </c>
      <c r="K11" s="8">
        <f t="shared" si="0"/>
        <v>13</v>
      </c>
      <c r="L11" s="8">
        <f t="shared" si="1"/>
        <v>140</v>
      </c>
      <c r="M11" s="8">
        <f t="shared" si="3"/>
        <v>7548</v>
      </c>
      <c r="N11" s="9">
        <f t="shared" si="2"/>
        <v>2499.9999999999995</v>
      </c>
    </row>
    <row r="12" spans="1:14" x14ac:dyDescent="0.35">
      <c r="A12" s="3">
        <v>6</v>
      </c>
      <c r="B12" s="3" t="s">
        <v>8</v>
      </c>
      <c r="C12" s="3">
        <v>315</v>
      </c>
      <c r="D12" s="3" t="s">
        <v>26</v>
      </c>
      <c r="E12" s="3">
        <v>20</v>
      </c>
      <c r="F12" s="3">
        <v>1195.9674985490424</v>
      </c>
      <c r="G12" s="3">
        <v>466.62797446314568</v>
      </c>
      <c r="H12" s="3"/>
      <c r="J12" s="7">
        <v>3231</v>
      </c>
      <c r="K12" s="8">
        <f t="shared" si="0"/>
        <v>4</v>
      </c>
      <c r="L12" s="8">
        <f t="shared" si="1"/>
        <v>25</v>
      </c>
      <c r="M12" s="8">
        <f t="shared" si="3"/>
        <v>3300</v>
      </c>
      <c r="N12" s="9">
        <f t="shared" si="2"/>
        <v>400</v>
      </c>
    </row>
    <row r="13" spans="1:14" x14ac:dyDescent="0.35">
      <c r="A13" s="3">
        <v>6</v>
      </c>
      <c r="B13" s="3" t="s">
        <v>8</v>
      </c>
      <c r="C13" s="3">
        <v>315</v>
      </c>
      <c r="D13" s="3" t="s">
        <v>27</v>
      </c>
      <c r="E13" s="3">
        <v>25</v>
      </c>
      <c r="F13" s="3">
        <v>642.15170320103573</v>
      </c>
      <c r="G13" s="3">
        <v>250.54689941515247</v>
      </c>
      <c r="H13" s="3"/>
      <c r="J13" s="7">
        <v>3232</v>
      </c>
      <c r="K13" s="8">
        <f t="shared" si="0"/>
        <v>7</v>
      </c>
      <c r="L13" s="8">
        <f t="shared" si="1"/>
        <v>40</v>
      </c>
      <c r="M13" s="8">
        <f t="shared" si="3"/>
        <v>4979</v>
      </c>
      <c r="N13" s="9">
        <f t="shared" si="2"/>
        <v>1000</v>
      </c>
    </row>
    <row r="14" spans="1:14" x14ac:dyDescent="0.35">
      <c r="A14" s="3">
        <v>6</v>
      </c>
      <c r="B14" s="3" t="s">
        <v>8</v>
      </c>
      <c r="C14" s="3">
        <v>315</v>
      </c>
      <c r="D14" s="3" t="s">
        <v>28</v>
      </c>
      <c r="E14" s="3">
        <v>15</v>
      </c>
      <c r="F14" s="3">
        <v>773.74016697173977</v>
      </c>
      <c r="G14" s="3">
        <v>301.8884771641591</v>
      </c>
      <c r="H14" s="3"/>
      <c r="J14" s="7">
        <v>3233</v>
      </c>
      <c r="K14" s="8">
        <f t="shared" si="0"/>
        <v>5</v>
      </c>
      <c r="L14" s="8">
        <f t="shared" si="1"/>
        <v>45</v>
      </c>
      <c r="M14" s="8">
        <f t="shared" si="3"/>
        <v>5015</v>
      </c>
      <c r="N14" s="9">
        <f t="shared" si="2"/>
        <v>900</v>
      </c>
    </row>
    <row r="15" spans="1:14" x14ac:dyDescent="0.35">
      <c r="A15" s="3">
        <v>6</v>
      </c>
      <c r="B15" s="3" t="s">
        <v>14</v>
      </c>
      <c r="C15" s="3"/>
      <c r="D15" s="3">
        <v>351</v>
      </c>
      <c r="E15" s="3">
        <v>2</v>
      </c>
      <c r="F15" s="3">
        <v>703</v>
      </c>
      <c r="G15" s="3">
        <v>80</v>
      </c>
      <c r="H15" s="3"/>
      <c r="J15" s="7">
        <v>3234</v>
      </c>
      <c r="K15" s="8">
        <f t="shared" si="0"/>
        <v>4</v>
      </c>
      <c r="L15" s="8">
        <f t="shared" si="1"/>
        <v>50</v>
      </c>
      <c r="M15" s="8">
        <f t="shared" si="3"/>
        <v>9120</v>
      </c>
      <c r="N15" s="9">
        <f t="shared" si="2"/>
        <v>900</v>
      </c>
    </row>
    <row r="16" spans="1:14" x14ac:dyDescent="0.35">
      <c r="A16" s="3">
        <v>6</v>
      </c>
      <c r="B16" s="3" t="s">
        <v>14</v>
      </c>
      <c r="C16" s="3">
        <v>305</v>
      </c>
      <c r="D16" s="3" t="s">
        <v>11</v>
      </c>
      <c r="E16" s="3">
        <v>5</v>
      </c>
      <c r="F16" s="3">
        <v>1445.5252980986143</v>
      </c>
      <c r="G16" s="3">
        <v>164.88881727360621</v>
      </c>
      <c r="H16" s="3"/>
      <c r="J16" s="7">
        <v>324</v>
      </c>
      <c r="K16" s="8">
        <f t="shared" si="0"/>
        <v>14</v>
      </c>
      <c r="L16" s="8">
        <f t="shared" si="1"/>
        <v>125</v>
      </c>
      <c r="M16" s="8">
        <f t="shared" si="3"/>
        <v>16419</v>
      </c>
      <c r="N16" s="9">
        <f t="shared" si="2"/>
        <v>2999.9999999999995</v>
      </c>
    </row>
    <row r="17" spans="1:14" x14ac:dyDescent="0.35">
      <c r="A17" s="3">
        <v>6</v>
      </c>
      <c r="B17" s="3" t="s">
        <v>14</v>
      </c>
      <c r="C17" s="3">
        <v>305</v>
      </c>
      <c r="D17" s="3" t="s">
        <v>12</v>
      </c>
      <c r="E17" s="3">
        <v>5</v>
      </c>
      <c r="F17" s="3">
        <v>1728.4007412181761</v>
      </c>
      <c r="G17" s="3">
        <v>197.15597808572349</v>
      </c>
      <c r="H17" s="3"/>
      <c r="J17" s="7">
        <v>325</v>
      </c>
      <c r="K17" s="8">
        <f t="shared" si="0"/>
        <v>15</v>
      </c>
      <c r="L17" s="8">
        <f>SUMIF(C:C,J17, E:E)</f>
        <v>225</v>
      </c>
      <c r="M17" s="8">
        <f t="shared" si="3"/>
        <v>12247.999999999998</v>
      </c>
      <c r="N17" s="9">
        <f t="shared" si="2"/>
        <v>2699.9999999999991</v>
      </c>
    </row>
    <row r="18" spans="1:14" x14ac:dyDescent="0.35">
      <c r="A18" s="3">
        <v>6</v>
      </c>
      <c r="B18" s="3" t="s">
        <v>14</v>
      </c>
      <c r="C18" s="3">
        <v>305</v>
      </c>
      <c r="D18" s="3" t="s">
        <v>13</v>
      </c>
      <c r="E18" s="3">
        <v>5</v>
      </c>
      <c r="F18" s="3">
        <v>771.07396068320975</v>
      </c>
      <c r="G18" s="3">
        <v>87.955204640670317</v>
      </c>
      <c r="H18" s="3"/>
      <c r="J18" s="7" t="s">
        <v>29</v>
      </c>
      <c r="K18" s="8">
        <f>COUNTBLANK(C2:C119)</f>
        <v>5</v>
      </c>
      <c r="L18" s="8">
        <f>SUMIF(C2:C119,"", E2:E119)</f>
        <v>2</v>
      </c>
      <c r="M18" s="8">
        <f>SUMIF(C2:C119,"", F2:F119)</f>
        <v>703</v>
      </c>
      <c r="N18" s="9">
        <f>SUMIF(C2:C119,"", G2:G119)</f>
        <v>80</v>
      </c>
    </row>
    <row r="19" spans="1:14" x14ac:dyDescent="0.35">
      <c r="A19" s="3">
        <v>6</v>
      </c>
      <c r="B19" s="3" t="s">
        <v>14</v>
      </c>
      <c r="C19" s="3"/>
      <c r="D19" s="3" t="s">
        <v>135</v>
      </c>
      <c r="E19" s="3">
        <v>0</v>
      </c>
      <c r="F19" s="3">
        <v>0</v>
      </c>
      <c r="G19" s="3">
        <v>0</v>
      </c>
      <c r="H19" s="3"/>
      <c r="J19" s="10" t="s">
        <v>32</v>
      </c>
      <c r="K19" s="11">
        <f>COUNTIF(A:A, "6")</f>
        <v>118</v>
      </c>
      <c r="L19" s="11">
        <f>SUMIFS(E:E,A:A,6)</f>
        <v>1152</v>
      </c>
      <c r="M19" s="11">
        <f>SUMIFS(F:F,A:A,6)</f>
        <v>99601.117110890336</v>
      </c>
      <c r="N19" s="13">
        <f>SUMIFS(G:G,A:A,6)</f>
        <v>23710.000000000007</v>
      </c>
    </row>
    <row r="20" spans="1:14" x14ac:dyDescent="0.35">
      <c r="A20" s="3">
        <v>6</v>
      </c>
      <c r="B20" s="3" t="s">
        <v>14</v>
      </c>
      <c r="C20" s="3"/>
      <c r="D20" s="3" t="s">
        <v>138</v>
      </c>
      <c r="E20" s="3">
        <v>0</v>
      </c>
      <c r="F20" s="3">
        <v>0</v>
      </c>
      <c r="G20" s="3">
        <v>0</v>
      </c>
      <c r="H20" s="3"/>
    </row>
    <row r="21" spans="1:14" x14ac:dyDescent="0.35">
      <c r="A21" s="3">
        <v>6</v>
      </c>
      <c r="B21" s="3" t="s">
        <v>14</v>
      </c>
      <c r="C21" s="3"/>
      <c r="D21" s="3" t="s">
        <v>136</v>
      </c>
      <c r="E21" s="3">
        <v>0</v>
      </c>
      <c r="F21" s="3">
        <v>0</v>
      </c>
      <c r="G21" s="3">
        <v>0</v>
      </c>
      <c r="H21" s="3"/>
    </row>
    <row r="22" spans="1:14" x14ac:dyDescent="0.35">
      <c r="A22" s="3">
        <v>6</v>
      </c>
      <c r="B22" s="3" t="s">
        <v>14</v>
      </c>
      <c r="C22" s="3"/>
      <c r="D22" s="3" t="s">
        <v>137</v>
      </c>
      <c r="E22" s="3">
        <v>0</v>
      </c>
      <c r="F22" s="3">
        <v>0</v>
      </c>
      <c r="G22" s="3">
        <v>0</v>
      </c>
      <c r="H22" s="3"/>
    </row>
    <row r="23" spans="1:14" x14ac:dyDescent="0.35">
      <c r="A23" s="3">
        <v>6</v>
      </c>
      <c r="B23" s="3" t="s">
        <v>21</v>
      </c>
      <c r="C23" s="3">
        <v>325</v>
      </c>
      <c r="D23" s="3" t="s">
        <v>120</v>
      </c>
      <c r="E23" s="3">
        <v>10</v>
      </c>
      <c r="F23" s="3">
        <v>1023.6208393632415</v>
      </c>
      <c r="G23" s="3">
        <v>225.65123010130245</v>
      </c>
      <c r="H23" s="3"/>
    </row>
    <row r="24" spans="1:14" x14ac:dyDescent="0.35">
      <c r="A24" s="3">
        <v>6</v>
      </c>
      <c r="B24" s="3" t="s">
        <v>21</v>
      </c>
      <c r="C24" s="3">
        <v>325</v>
      </c>
      <c r="D24" s="3" t="s">
        <v>121</v>
      </c>
      <c r="E24" s="3">
        <v>8</v>
      </c>
      <c r="F24" s="3">
        <v>626.87544621321751</v>
      </c>
      <c r="G24" s="3">
        <v>138.19102749638205</v>
      </c>
      <c r="H24" s="3"/>
    </row>
    <row r="25" spans="1:14" x14ac:dyDescent="0.35">
      <c r="A25" s="3">
        <v>6</v>
      </c>
      <c r="B25" s="3" t="s">
        <v>21</v>
      </c>
      <c r="C25" s="3">
        <v>325</v>
      </c>
      <c r="D25" s="3" t="s">
        <v>122</v>
      </c>
      <c r="E25" s="3">
        <v>11</v>
      </c>
      <c r="F25" s="3">
        <v>641.35089242643505</v>
      </c>
      <c r="G25" s="3">
        <v>141.3820549927641</v>
      </c>
      <c r="H25" s="3"/>
    </row>
    <row r="26" spans="1:14" x14ac:dyDescent="0.35">
      <c r="A26" s="3">
        <v>6</v>
      </c>
      <c r="B26" s="3" t="s">
        <v>21</v>
      </c>
      <c r="C26" s="3">
        <v>325</v>
      </c>
      <c r="D26" s="3" t="s">
        <v>123</v>
      </c>
      <c r="E26" s="3">
        <v>10</v>
      </c>
      <c r="F26" s="3">
        <v>789.35494452484329</v>
      </c>
      <c r="G26" s="3">
        <v>174.00868306801738</v>
      </c>
      <c r="H26" s="3"/>
    </row>
    <row r="27" spans="1:14" x14ac:dyDescent="0.35">
      <c r="A27" s="3">
        <v>6</v>
      </c>
      <c r="B27" s="3" t="s">
        <v>21</v>
      </c>
      <c r="C27" s="3">
        <v>325</v>
      </c>
      <c r="D27" s="3" t="s">
        <v>124</v>
      </c>
      <c r="E27" s="3">
        <v>15</v>
      </c>
      <c r="F27" s="3">
        <v>833.66753497346838</v>
      </c>
      <c r="G27" s="3">
        <v>183.77713458755429</v>
      </c>
      <c r="H27" s="3"/>
    </row>
    <row r="28" spans="1:14" x14ac:dyDescent="0.35">
      <c r="A28" s="3">
        <v>6</v>
      </c>
      <c r="B28" s="3" t="s">
        <v>21</v>
      </c>
      <c r="C28" s="3">
        <v>325</v>
      </c>
      <c r="D28" s="3" t="s">
        <v>125</v>
      </c>
      <c r="E28" s="3">
        <v>25</v>
      </c>
      <c r="F28" s="3">
        <v>681.23222383019777</v>
      </c>
      <c r="G28" s="3">
        <v>150.17366136034732</v>
      </c>
      <c r="H28" s="3"/>
    </row>
    <row r="29" spans="1:14" x14ac:dyDescent="0.35">
      <c r="A29" s="3">
        <v>6</v>
      </c>
      <c r="B29" s="3" t="s">
        <v>21</v>
      </c>
      <c r="C29" s="3">
        <v>325</v>
      </c>
      <c r="D29" s="3" t="s">
        <v>126</v>
      </c>
      <c r="E29" s="3">
        <v>12</v>
      </c>
      <c r="F29" s="3">
        <v>913.43019778099369</v>
      </c>
      <c r="G29" s="3">
        <v>201.36034732272068</v>
      </c>
      <c r="H29" s="3"/>
    </row>
    <row r="30" spans="1:14" x14ac:dyDescent="0.35">
      <c r="A30" s="3">
        <v>6</v>
      </c>
      <c r="B30" s="3" t="s">
        <v>21</v>
      </c>
      <c r="C30" s="3">
        <v>325</v>
      </c>
      <c r="D30" s="3" t="s">
        <v>127</v>
      </c>
      <c r="E30" s="3">
        <v>20</v>
      </c>
      <c r="F30" s="3">
        <v>705.75185721177036</v>
      </c>
      <c r="G30" s="3">
        <v>155.57887120115774</v>
      </c>
      <c r="H30" s="3"/>
    </row>
    <row r="31" spans="1:14" x14ac:dyDescent="0.35">
      <c r="A31" s="3">
        <v>6</v>
      </c>
      <c r="B31" s="3" t="s">
        <v>21</v>
      </c>
      <c r="C31" s="3">
        <v>325</v>
      </c>
      <c r="D31" s="3" t="s">
        <v>128</v>
      </c>
      <c r="E31" s="3">
        <v>30</v>
      </c>
      <c r="F31" s="3">
        <v>1036.3237819585142</v>
      </c>
      <c r="G31" s="3">
        <v>228.45151953690305</v>
      </c>
      <c r="H31" s="3"/>
    </row>
    <row r="32" spans="1:14" x14ac:dyDescent="0.35">
      <c r="A32" s="3">
        <v>6</v>
      </c>
      <c r="B32" s="3" t="s">
        <v>21</v>
      </c>
      <c r="C32" s="3">
        <v>325</v>
      </c>
      <c r="D32" s="3" t="s">
        <v>129</v>
      </c>
      <c r="E32" s="3">
        <v>22</v>
      </c>
      <c r="F32" s="3">
        <v>731.7485769416304</v>
      </c>
      <c r="G32" s="3">
        <v>161.30969609261939</v>
      </c>
      <c r="H32" s="3"/>
    </row>
    <row r="33" spans="1:8" x14ac:dyDescent="0.35">
      <c r="A33" s="3">
        <v>6</v>
      </c>
      <c r="B33" s="3" t="s">
        <v>21</v>
      </c>
      <c r="C33" s="3">
        <v>325</v>
      </c>
      <c r="D33" s="3" t="s">
        <v>130</v>
      </c>
      <c r="E33" s="3">
        <v>10</v>
      </c>
      <c r="F33" s="3">
        <v>895.40974433188626</v>
      </c>
      <c r="G33" s="3">
        <v>197.38784370477569</v>
      </c>
      <c r="H33" s="3"/>
    </row>
    <row r="34" spans="1:8" x14ac:dyDescent="0.35">
      <c r="A34" s="3">
        <v>6</v>
      </c>
      <c r="B34" s="3" t="s">
        <v>21</v>
      </c>
      <c r="C34" s="3">
        <v>325</v>
      </c>
      <c r="D34" s="3" t="s">
        <v>131</v>
      </c>
      <c r="E34" s="3">
        <v>10</v>
      </c>
      <c r="F34" s="3">
        <v>664.68885672937768</v>
      </c>
      <c r="G34" s="3">
        <v>146.52677279305354</v>
      </c>
      <c r="H34" s="3"/>
    </row>
    <row r="35" spans="1:8" x14ac:dyDescent="0.35">
      <c r="A35" s="3">
        <v>6</v>
      </c>
      <c r="B35" s="3" t="s">
        <v>21</v>
      </c>
      <c r="C35" s="3">
        <v>325</v>
      </c>
      <c r="D35" s="3" t="s">
        <v>132</v>
      </c>
      <c r="E35" s="3">
        <v>12</v>
      </c>
      <c r="F35" s="3">
        <v>1068.2288470815242</v>
      </c>
      <c r="G35" s="3">
        <v>235.48480463096959</v>
      </c>
      <c r="H35" s="3"/>
    </row>
    <row r="36" spans="1:8" x14ac:dyDescent="0.35">
      <c r="A36" s="3">
        <v>6</v>
      </c>
      <c r="B36" s="3" t="s">
        <v>21</v>
      </c>
      <c r="C36" s="3">
        <v>325</v>
      </c>
      <c r="D36" s="3" t="s">
        <v>133</v>
      </c>
      <c r="E36" s="3">
        <v>10</v>
      </c>
      <c r="F36" s="3">
        <v>1106.337674867342</v>
      </c>
      <c r="G36" s="3">
        <v>243.88567293777135</v>
      </c>
      <c r="H36" s="3"/>
    </row>
    <row r="37" spans="1:8" x14ac:dyDescent="0.35">
      <c r="A37" s="3">
        <v>6</v>
      </c>
      <c r="B37" s="3" t="s">
        <v>21</v>
      </c>
      <c r="C37" s="3">
        <v>325</v>
      </c>
      <c r="D37" s="3" t="s">
        <v>134</v>
      </c>
      <c r="E37" s="3">
        <v>20</v>
      </c>
      <c r="F37" s="3">
        <v>529.97858176555712</v>
      </c>
      <c r="G37" s="3">
        <v>116.83068017366136</v>
      </c>
      <c r="H37" s="3"/>
    </row>
    <row r="38" spans="1:8" x14ac:dyDescent="0.35">
      <c r="A38" s="3">
        <v>6</v>
      </c>
      <c r="B38" s="3" t="s">
        <v>119</v>
      </c>
      <c r="C38" s="3">
        <v>316</v>
      </c>
      <c r="D38" s="3" t="s">
        <v>31</v>
      </c>
      <c r="E38" s="3">
        <v>10</v>
      </c>
      <c r="F38" s="3">
        <v>645.13438108283469</v>
      </c>
      <c r="G38" s="3">
        <v>171.99336745728499</v>
      </c>
      <c r="H38" s="3"/>
    </row>
    <row r="39" spans="1:8" x14ac:dyDescent="0.35">
      <c r="A39" s="3">
        <v>6</v>
      </c>
      <c r="B39" s="3" t="s">
        <v>119</v>
      </c>
      <c r="C39" s="3">
        <v>316</v>
      </c>
      <c r="D39" s="3" t="s">
        <v>33</v>
      </c>
      <c r="E39" s="3">
        <v>5</v>
      </c>
      <c r="F39" s="3">
        <v>511.37632470622168</v>
      </c>
      <c r="G39" s="3">
        <v>136.33335736428521</v>
      </c>
      <c r="H39" s="3"/>
    </row>
    <row r="40" spans="1:8" x14ac:dyDescent="0.35">
      <c r="A40" s="3">
        <v>6</v>
      </c>
      <c r="B40" s="3" t="s">
        <v>119</v>
      </c>
      <c r="C40" s="3">
        <v>316</v>
      </c>
      <c r="D40" s="3" t="s">
        <v>34</v>
      </c>
      <c r="E40" s="3">
        <v>10</v>
      </c>
      <c r="F40" s="3">
        <v>998.80470045418497</v>
      </c>
      <c r="G40" s="3">
        <v>266.28217143681059</v>
      </c>
      <c r="H40" s="3"/>
    </row>
    <row r="41" spans="1:8" x14ac:dyDescent="0.35">
      <c r="A41" s="3">
        <v>6</v>
      </c>
      <c r="B41" s="3" t="s">
        <v>119</v>
      </c>
      <c r="C41" s="3">
        <v>316</v>
      </c>
      <c r="D41" s="3" t="s">
        <v>35</v>
      </c>
      <c r="E41" s="3">
        <v>5</v>
      </c>
      <c r="F41" s="3">
        <v>778.60038930142014</v>
      </c>
      <c r="G41" s="3">
        <v>207.5755172662389</v>
      </c>
      <c r="H41" s="3"/>
    </row>
    <row r="42" spans="1:8" x14ac:dyDescent="0.35">
      <c r="A42" s="3">
        <v>6</v>
      </c>
      <c r="B42" s="3" t="s">
        <v>119</v>
      </c>
      <c r="C42" s="3">
        <v>316</v>
      </c>
      <c r="D42" s="3" t="s">
        <v>36</v>
      </c>
      <c r="E42" s="3">
        <v>2</v>
      </c>
      <c r="F42" s="3">
        <v>429.31079230048306</v>
      </c>
      <c r="G42" s="3">
        <v>114.45461754740106</v>
      </c>
      <c r="H42" s="3"/>
    </row>
    <row r="43" spans="1:8" x14ac:dyDescent="0.35">
      <c r="A43" s="3">
        <v>6</v>
      </c>
      <c r="B43" s="3" t="s">
        <v>119</v>
      </c>
      <c r="C43" s="3">
        <v>316</v>
      </c>
      <c r="D43" s="3" t="s">
        <v>37</v>
      </c>
      <c r="E43" s="3">
        <v>8</v>
      </c>
      <c r="F43" s="3">
        <v>687.77341215485546</v>
      </c>
      <c r="G43" s="3">
        <v>183.36096892797923</v>
      </c>
      <c r="H43" s="3"/>
    </row>
    <row r="44" spans="1:8" x14ac:dyDescent="0.35">
      <c r="A44" s="3">
        <v>6</v>
      </c>
      <c r="B44" s="3" t="s">
        <v>119</v>
      </c>
      <c r="C44" s="3">
        <v>320</v>
      </c>
      <c r="D44" s="3" t="s">
        <v>52</v>
      </c>
      <c r="E44" s="3">
        <v>10</v>
      </c>
      <c r="F44" s="3">
        <v>715</v>
      </c>
      <c r="G44" s="3">
        <v>269.19521361613891</v>
      </c>
      <c r="H44" s="3"/>
    </row>
    <row r="45" spans="1:8" x14ac:dyDescent="0.35">
      <c r="A45" s="3">
        <v>6</v>
      </c>
      <c r="B45" s="3" t="s">
        <v>119</v>
      </c>
      <c r="C45" s="3">
        <v>320</v>
      </c>
      <c r="D45" s="3" t="s">
        <v>53</v>
      </c>
      <c r="E45" s="3">
        <v>15</v>
      </c>
      <c r="F45" s="3">
        <v>497</v>
      </c>
      <c r="G45" s="3">
        <v>157.3804483994989</v>
      </c>
      <c r="H45" s="3"/>
    </row>
    <row r="46" spans="1:8" x14ac:dyDescent="0.35">
      <c r="A46" s="3">
        <v>6</v>
      </c>
      <c r="B46" s="3" t="s">
        <v>119</v>
      </c>
      <c r="C46" s="3">
        <v>320</v>
      </c>
      <c r="D46" s="3" t="s">
        <v>54</v>
      </c>
      <c r="E46" s="3">
        <v>10</v>
      </c>
      <c r="F46" s="3">
        <v>787.41392716748021</v>
      </c>
      <c r="G46" s="3">
        <v>277.20419888548099</v>
      </c>
      <c r="H46" s="3"/>
    </row>
    <row r="47" spans="1:8" x14ac:dyDescent="0.35">
      <c r="A47" s="3">
        <v>6</v>
      </c>
      <c r="B47" s="3" t="s">
        <v>119</v>
      </c>
      <c r="C47" s="3">
        <v>320</v>
      </c>
      <c r="D47" s="3" t="s">
        <v>55</v>
      </c>
      <c r="E47" s="3">
        <v>20</v>
      </c>
      <c r="F47" s="3">
        <v>918</v>
      </c>
      <c r="G47" s="3">
        <v>323.2364248995637</v>
      </c>
      <c r="H47" s="3"/>
    </row>
    <row r="48" spans="1:8" x14ac:dyDescent="0.35">
      <c r="A48" s="3">
        <v>6</v>
      </c>
      <c r="B48" s="3" t="s">
        <v>119</v>
      </c>
      <c r="C48" s="3">
        <v>320</v>
      </c>
      <c r="D48" s="3" t="s">
        <v>56</v>
      </c>
      <c r="E48" s="3">
        <v>9</v>
      </c>
      <c r="F48" s="3">
        <v>872.89196077584336</v>
      </c>
      <c r="G48" s="3">
        <v>307.29621149941681</v>
      </c>
      <c r="H48" s="3"/>
    </row>
    <row r="49" spans="1:8" x14ac:dyDescent="0.35">
      <c r="A49" s="3">
        <v>6</v>
      </c>
      <c r="B49" s="3" t="s">
        <v>119</v>
      </c>
      <c r="C49" s="3">
        <v>320</v>
      </c>
      <c r="D49" s="3" t="s">
        <v>57</v>
      </c>
      <c r="E49" s="3">
        <v>8</v>
      </c>
      <c r="F49" s="3">
        <v>639.87044796751479</v>
      </c>
      <c r="G49" s="3">
        <v>225.26243034256339</v>
      </c>
      <c r="H49" s="3"/>
    </row>
    <row r="50" spans="1:8" x14ac:dyDescent="0.35">
      <c r="A50" s="3">
        <v>6</v>
      </c>
      <c r="B50" s="3" t="s">
        <v>119</v>
      </c>
      <c r="C50" s="3">
        <v>320</v>
      </c>
      <c r="D50" s="3" t="s">
        <v>58</v>
      </c>
      <c r="E50" s="3">
        <v>8</v>
      </c>
      <c r="F50" s="3">
        <v>682.94077497948081</v>
      </c>
      <c r="G50" s="3">
        <v>240.42507235733726</v>
      </c>
      <c r="H50" s="3"/>
    </row>
    <row r="51" spans="1:8" x14ac:dyDescent="0.35">
      <c r="A51" s="3">
        <v>6</v>
      </c>
      <c r="B51" s="3" t="s">
        <v>30</v>
      </c>
      <c r="C51" s="3">
        <v>317</v>
      </c>
      <c r="D51" s="3" t="s">
        <v>39</v>
      </c>
      <c r="E51" s="3">
        <v>11</v>
      </c>
      <c r="F51" s="3">
        <v>431.01913241144155</v>
      </c>
      <c r="G51" s="3">
        <v>111.95302140556923</v>
      </c>
      <c r="H51" s="3"/>
    </row>
    <row r="52" spans="1:8" x14ac:dyDescent="0.35">
      <c r="A52" s="3">
        <v>6</v>
      </c>
      <c r="B52" s="3" t="s">
        <v>30</v>
      </c>
      <c r="C52" s="3">
        <v>317</v>
      </c>
      <c r="D52" s="3" t="s">
        <v>40</v>
      </c>
      <c r="E52" s="3">
        <v>12</v>
      </c>
      <c r="F52" s="3">
        <v>676.79484750899792</v>
      </c>
      <c r="G52" s="3">
        <v>175.79086948285661</v>
      </c>
      <c r="H52" s="3"/>
    </row>
    <row r="53" spans="1:8" x14ac:dyDescent="0.35">
      <c r="A53" s="3">
        <v>6</v>
      </c>
      <c r="B53" s="3" t="s">
        <v>30</v>
      </c>
      <c r="C53" s="3">
        <v>317</v>
      </c>
      <c r="D53" s="3" t="s">
        <v>41</v>
      </c>
      <c r="E53" s="3">
        <v>8</v>
      </c>
      <c r="F53" s="3">
        <v>561.01771168781966</v>
      </c>
      <c r="G53" s="3">
        <v>145.71888615268045</v>
      </c>
      <c r="H53" s="3"/>
    </row>
    <row r="54" spans="1:8" x14ac:dyDescent="0.35">
      <c r="A54" s="3">
        <v>6</v>
      </c>
      <c r="B54" s="3" t="s">
        <v>30</v>
      </c>
      <c r="C54" s="3">
        <v>317</v>
      </c>
      <c r="D54" s="3" t="s">
        <v>42</v>
      </c>
      <c r="E54" s="3">
        <v>8</v>
      </c>
      <c r="F54" s="3">
        <v>795.12455010418648</v>
      </c>
      <c r="G54" s="3">
        <v>206.52585716991857</v>
      </c>
      <c r="H54" s="3"/>
    </row>
    <row r="55" spans="1:8" x14ac:dyDescent="0.35">
      <c r="A55" s="3">
        <v>6</v>
      </c>
      <c r="B55" s="3" t="s">
        <v>30</v>
      </c>
      <c r="C55" s="3">
        <v>317</v>
      </c>
      <c r="D55" s="3" t="s">
        <v>43</v>
      </c>
      <c r="E55" s="3">
        <v>9</v>
      </c>
      <c r="F55" s="3">
        <v>482.7997726842205</v>
      </c>
      <c r="G55" s="3">
        <v>125.4025383595378</v>
      </c>
      <c r="H55" s="3"/>
    </row>
    <row r="56" spans="1:8" x14ac:dyDescent="0.35">
      <c r="A56" s="3">
        <v>6</v>
      </c>
      <c r="B56" s="3" t="s">
        <v>30</v>
      </c>
      <c r="C56" s="3">
        <v>317</v>
      </c>
      <c r="D56" s="3" t="s">
        <v>44</v>
      </c>
      <c r="E56" s="3">
        <v>11</v>
      </c>
      <c r="F56" s="3">
        <v>421.7204963061186</v>
      </c>
      <c r="G56" s="3">
        <v>109.5377912483425</v>
      </c>
      <c r="H56" s="3"/>
    </row>
    <row r="57" spans="1:8" x14ac:dyDescent="0.35">
      <c r="A57" s="3">
        <v>6</v>
      </c>
      <c r="B57" s="3" t="s">
        <v>30</v>
      </c>
      <c r="C57" s="3">
        <v>317</v>
      </c>
      <c r="D57" s="3" t="s">
        <v>45</v>
      </c>
      <c r="E57" s="3">
        <v>11</v>
      </c>
      <c r="F57" s="3">
        <v>481.52348929721541</v>
      </c>
      <c r="G57" s="3">
        <v>125.07103618109491</v>
      </c>
      <c r="H57" s="3"/>
    </row>
    <row r="58" spans="1:8" x14ac:dyDescent="0.35">
      <c r="A58" s="3">
        <v>6</v>
      </c>
      <c r="B58" s="3" t="s">
        <v>30</v>
      </c>
      <c r="C58" s="3">
        <v>318</v>
      </c>
      <c r="D58" s="3" t="s">
        <v>47</v>
      </c>
      <c r="E58" s="3">
        <v>10</v>
      </c>
      <c r="F58" s="3">
        <v>995.11320898073939</v>
      </c>
      <c r="G58" s="3">
        <v>381.39649735972347</v>
      </c>
      <c r="H58" s="3"/>
    </row>
    <row r="59" spans="1:8" x14ac:dyDescent="0.35">
      <c r="A59" s="3">
        <v>6</v>
      </c>
      <c r="B59" s="3" t="s">
        <v>30</v>
      </c>
      <c r="C59" s="3">
        <v>318</v>
      </c>
      <c r="D59" s="3" t="s">
        <v>48</v>
      </c>
      <c r="E59" s="3">
        <v>10</v>
      </c>
      <c r="F59" s="3">
        <v>817.52026744671957</v>
      </c>
      <c r="G59" s="3">
        <v>313.33054743000417</v>
      </c>
      <c r="H59" s="3"/>
    </row>
    <row r="60" spans="1:8" x14ac:dyDescent="0.35">
      <c r="A60" s="3">
        <v>6</v>
      </c>
      <c r="B60" s="3" t="s">
        <v>30</v>
      </c>
      <c r="C60" s="3">
        <v>318</v>
      </c>
      <c r="D60" s="3" t="s">
        <v>49</v>
      </c>
      <c r="E60" s="3">
        <v>15</v>
      </c>
      <c r="F60" s="3">
        <v>1182.2811229723056</v>
      </c>
      <c r="G60" s="3">
        <v>453.13224176575613</v>
      </c>
      <c r="H60" s="3"/>
    </row>
    <row r="61" spans="1:8" x14ac:dyDescent="0.35">
      <c r="A61" s="3">
        <v>6</v>
      </c>
      <c r="B61" s="3" t="s">
        <v>30</v>
      </c>
      <c r="C61" s="3">
        <v>318</v>
      </c>
      <c r="D61" s="3" t="s">
        <v>50</v>
      </c>
      <c r="E61" s="3">
        <v>20</v>
      </c>
      <c r="F61" s="3">
        <v>1556.3889754207348</v>
      </c>
      <c r="G61" s="3">
        <v>596.51635451886182</v>
      </c>
      <c r="H61" s="3"/>
    </row>
    <row r="62" spans="1:8" x14ac:dyDescent="0.35">
      <c r="A62" s="3">
        <v>6</v>
      </c>
      <c r="B62" s="3" t="s">
        <v>30</v>
      </c>
      <c r="C62" s="3">
        <v>318</v>
      </c>
      <c r="D62" s="3" t="s">
        <v>51</v>
      </c>
      <c r="E62" s="3">
        <v>15</v>
      </c>
      <c r="F62" s="3">
        <v>1449.6964251795009</v>
      </c>
      <c r="G62" s="3">
        <v>555.62435892565441</v>
      </c>
      <c r="H62" s="3"/>
    </row>
    <row r="63" spans="1:8" x14ac:dyDescent="0.35">
      <c r="A63" s="3">
        <v>6</v>
      </c>
      <c r="B63" s="3" t="s">
        <v>38</v>
      </c>
      <c r="C63" s="3">
        <v>321</v>
      </c>
      <c r="D63" s="3" t="s">
        <v>60</v>
      </c>
      <c r="E63" s="3">
        <v>10</v>
      </c>
      <c r="F63" s="3">
        <v>1075.7194310694374</v>
      </c>
      <c r="G63" s="3">
        <v>258.67967562088188</v>
      </c>
      <c r="H63" s="3"/>
    </row>
    <row r="64" spans="1:8" x14ac:dyDescent="0.35">
      <c r="A64" s="3">
        <v>6</v>
      </c>
      <c r="B64" s="3" t="s">
        <v>38</v>
      </c>
      <c r="C64" s="3">
        <v>321</v>
      </c>
      <c r="D64" s="3" t="s">
        <v>61</v>
      </c>
      <c r="E64" s="3">
        <v>6</v>
      </c>
      <c r="F64" s="3">
        <v>757.45612645717176</v>
      </c>
      <c r="G64" s="3">
        <v>182.14647744551442</v>
      </c>
      <c r="H64" s="3"/>
    </row>
    <row r="65" spans="1:8" x14ac:dyDescent="0.35">
      <c r="A65" s="3">
        <v>6</v>
      </c>
      <c r="B65" s="3" t="s">
        <v>38</v>
      </c>
      <c r="C65" s="3">
        <v>321</v>
      </c>
      <c r="D65" s="3" t="s">
        <v>62</v>
      </c>
      <c r="E65" s="3">
        <v>7</v>
      </c>
      <c r="F65" s="3">
        <v>1117.0831221490116</v>
      </c>
      <c r="G65" s="3">
        <v>268.62645717181954</v>
      </c>
      <c r="H65" s="3"/>
    </row>
    <row r="66" spans="1:8" x14ac:dyDescent="0.35">
      <c r="A66" s="3">
        <v>6</v>
      </c>
      <c r="B66" s="3" t="s">
        <v>38</v>
      </c>
      <c r="C66" s="3">
        <v>321</v>
      </c>
      <c r="D66" s="3" t="s">
        <v>63</v>
      </c>
      <c r="E66" s="3">
        <v>2</v>
      </c>
      <c r="F66" s="3">
        <v>405.73302078053723</v>
      </c>
      <c r="G66" s="3">
        <v>97.567156614292955</v>
      </c>
      <c r="H66" s="3"/>
    </row>
    <row r="67" spans="1:8" x14ac:dyDescent="0.35">
      <c r="A67" s="3">
        <v>6</v>
      </c>
      <c r="B67" s="3" t="s">
        <v>38</v>
      </c>
      <c r="C67" s="3">
        <v>321</v>
      </c>
      <c r="D67" s="3" t="s">
        <v>64</v>
      </c>
      <c r="E67" s="3">
        <v>6</v>
      </c>
      <c r="F67" s="3">
        <v>986.9323998986315</v>
      </c>
      <c r="G67" s="3">
        <v>237.32894069944246</v>
      </c>
      <c r="H67" s="3"/>
    </row>
    <row r="68" spans="1:8" x14ac:dyDescent="0.35">
      <c r="A68" s="3">
        <v>6</v>
      </c>
      <c r="B68" s="3" t="s">
        <v>38</v>
      </c>
      <c r="C68" s="3">
        <v>321</v>
      </c>
      <c r="D68" s="3" t="s">
        <v>65</v>
      </c>
      <c r="E68" s="3">
        <v>5</v>
      </c>
      <c r="F68" s="3">
        <v>702.65582235174861</v>
      </c>
      <c r="G68" s="3">
        <v>168.96857577293463</v>
      </c>
      <c r="H68" s="3"/>
    </row>
    <row r="69" spans="1:8" x14ac:dyDescent="0.35">
      <c r="A69" s="3">
        <v>6</v>
      </c>
      <c r="B69" s="3" t="s">
        <v>38</v>
      </c>
      <c r="C69" s="3">
        <v>321</v>
      </c>
      <c r="D69" s="3" t="s">
        <v>66</v>
      </c>
      <c r="E69" s="3">
        <v>5</v>
      </c>
      <c r="F69" s="3">
        <v>763.51577546882913</v>
      </c>
      <c r="G69" s="3">
        <v>183.60364926507856</v>
      </c>
      <c r="H69" s="3"/>
    </row>
    <row r="70" spans="1:8" x14ac:dyDescent="0.35">
      <c r="A70" s="3">
        <v>6</v>
      </c>
      <c r="B70" s="3" t="s">
        <v>38</v>
      </c>
      <c r="C70" s="3">
        <v>321</v>
      </c>
      <c r="D70" s="3" t="s">
        <v>67</v>
      </c>
      <c r="E70" s="3">
        <v>4</v>
      </c>
      <c r="F70" s="3">
        <v>553.53576406487582</v>
      </c>
      <c r="G70" s="3">
        <v>133.1094779523568</v>
      </c>
      <c r="H70" s="3"/>
    </row>
    <row r="71" spans="1:8" x14ac:dyDescent="0.35">
      <c r="A71" s="3">
        <v>6</v>
      </c>
      <c r="B71" s="3" t="s">
        <v>38</v>
      </c>
      <c r="C71" s="3">
        <v>321</v>
      </c>
      <c r="D71" s="3" t="s">
        <v>68</v>
      </c>
      <c r="E71" s="3">
        <v>10</v>
      </c>
      <c r="F71" s="3">
        <v>1200.6008933096807</v>
      </c>
      <c r="G71" s="3">
        <v>288.71008616320324</v>
      </c>
      <c r="H71" s="3"/>
    </row>
    <row r="72" spans="1:8" x14ac:dyDescent="0.35">
      <c r="A72" s="3">
        <v>6</v>
      </c>
      <c r="B72" s="3" t="s">
        <v>38</v>
      </c>
      <c r="C72" s="3">
        <v>321</v>
      </c>
      <c r="D72" s="3" t="s">
        <v>69</v>
      </c>
      <c r="E72" s="3">
        <v>5</v>
      </c>
      <c r="F72" s="3">
        <v>753.76764445007598</v>
      </c>
      <c r="G72" s="3">
        <v>181.25950329447539</v>
      </c>
      <c r="H72" s="3"/>
    </row>
    <row r="73" spans="1:8" x14ac:dyDescent="0.35">
      <c r="A73" s="3">
        <v>6</v>
      </c>
      <c r="B73" s="3" t="s">
        <v>46</v>
      </c>
      <c r="C73" s="3">
        <v>322</v>
      </c>
      <c r="D73" s="3" t="s">
        <v>71</v>
      </c>
      <c r="E73" s="3">
        <v>10</v>
      </c>
      <c r="F73" s="3">
        <v>659.82087290361687</v>
      </c>
      <c r="G73" s="3">
        <v>218.54162457062034</v>
      </c>
      <c r="H73" s="3"/>
    </row>
    <row r="74" spans="1:8" x14ac:dyDescent="0.35">
      <c r="A74" s="3">
        <v>6</v>
      </c>
      <c r="B74" s="3" t="s">
        <v>46</v>
      </c>
      <c r="C74" s="3">
        <v>322</v>
      </c>
      <c r="D74" s="3" t="s">
        <v>72</v>
      </c>
      <c r="E74" s="3">
        <v>12</v>
      </c>
      <c r="F74" s="3">
        <v>723.30551626591239</v>
      </c>
      <c r="G74" s="3">
        <v>239.56859971711458</v>
      </c>
      <c r="H74" s="3"/>
    </row>
    <row r="75" spans="1:8" x14ac:dyDescent="0.35">
      <c r="A75" s="3">
        <v>6</v>
      </c>
      <c r="B75" s="3" t="s">
        <v>46</v>
      </c>
      <c r="C75" s="3">
        <v>322</v>
      </c>
      <c r="D75" s="3" t="s">
        <v>73</v>
      </c>
      <c r="E75" s="3">
        <v>12</v>
      </c>
      <c r="F75" s="3">
        <v>585.85077793493633</v>
      </c>
      <c r="G75" s="3">
        <v>194.04172560113153</v>
      </c>
      <c r="H75" s="3"/>
    </row>
    <row r="76" spans="1:8" x14ac:dyDescent="0.35">
      <c r="A76" s="3">
        <v>6</v>
      </c>
      <c r="B76" s="3" t="s">
        <v>46</v>
      </c>
      <c r="C76" s="3">
        <v>322</v>
      </c>
      <c r="D76" s="3" t="s">
        <v>74</v>
      </c>
      <c r="E76" s="3">
        <v>8</v>
      </c>
      <c r="F76" s="3">
        <v>499.48878561325523</v>
      </c>
      <c r="G76" s="3">
        <v>165.4374621135583</v>
      </c>
      <c r="H76" s="3"/>
    </row>
    <row r="77" spans="1:8" x14ac:dyDescent="0.35">
      <c r="A77" s="3">
        <v>6</v>
      </c>
      <c r="B77" s="3" t="s">
        <v>46</v>
      </c>
      <c r="C77" s="3">
        <v>322</v>
      </c>
      <c r="D77" s="3" t="s">
        <v>75</v>
      </c>
      <c r="E77" s="3">
        <v>10</v>
      </c>
      <c r="F77" s="3">
        <v>949.60062638916941</v>
      </c>
      <c r="G77" s="3">
        <v>314.52061022428768</v>
      </c>
      <c r="H77" s="3"/>
    </row>
    <row r="78" spans="1:8" x14ac:dyDescent="0.35">
      <c r="A78" s="3">
        <v>6</v>
      </c>
      <c r="B78" s="3" t="s">
        <v>46</v>
      </c>
      <c r="C78" s="3">
        <v>322</v>
      </c>
      <c r="D78" s="3" t="s">
        <v>76</v>
      </c>
      <c r="E78" s="3">
        <v>15</v>
      </c>
      <c r="F78" s="3">
        <v>742.75126288139018</v>
      </c>
      <c r="G78" s="3">
        <v>246.00929480703172</v>
      </c>
      <c r="H78" s="3"/>
    </row>
    <row r="79" spans="1:8" x14ac:dyDescent="0.35">
      <c r="A79" s="3">
        <v>6</v>
      </c>
      <c r="B79" s="3" t="s">
        <v>46</v>
      </c>
      <c r="C79" s="3">
        <v>322</v>
      </c>
      <c r="D79" s="3" t="s">
        <v>77</v>
      </c>
      <c r="E79" s="3">
        <v>12</v>
      </c>
      <c r="F79" s="3">
        <v>743.51384118003637</v>
      </c>
      <c r="G79" s="3">
        <v>246.2618710850677</v>
      </c>
      <c r="H79" s="3"/>
    </row>
    <row r="80" spans="1:8" x14ac:dyDescent="0.35">
      <c r="A80" s="3">
        <v>6</v>
      </c>
      <c r="B80" s="3" t="s">
        <v>46</v>
      </c>
      <c r="C80" s="3">
        <v>322</v>
      </c>
      <c r="D80" s="3" t="s">
        <v>78</v>
      </c>
      <c r="E80" s="3">
        <v>12</v>
      </c>
      <c r="F80" s="3">
        <v>317.99515053546168</v>
      </c>
      <c r="G80" s="3">
        <v>105.32430794099818</v>
      </c>
      <c r="H80" s="3"/>
    </row>
    <row r="81" spans="1:8" x14ac:dyDescent="0.35">
      <c r="A81" s="3">
        <v>6</v>
      </c>
      <c r="B81" s="3" t="s">
        <v>46</v>
      </c>
      <c r="C81" s="3">
        <v>322</v>
      </c>
      <c r="D81" s="3" t="s">
        <v>79</v>
      </c>
      <c r="E81" s="3">
        <v>14</v>
      </c>
      <c r="F81" s="3">
        <v>683.27015558698724</v>
      </c>
      <c r="G81" s="3">
        <v>226.30834512022631</v>
      </c>
      <c r="H81" s="3"/>
    </row>
    <row r="82" spans="1:8" x14ac:dyDescent="0.35">
      <c r="A82" s="3">
        <v>6</v>
      </c>
      <c r="B82" s="3" t="s">
        <v>46</v>
      </c>
      <c r="C82" s="3">
        <v>322</v>
      </c>
      <c r="D82" s="3" t="s">
        <v>80</v>
      </c>
      <c r="E82" s="3">
        <v>10</v>
      </c>
      <c r="F82" s="3">
        <v>413.50808244089717</v>
      </c>
      <c r="G82" s="3">
        <v>136.95948676500302</v>
      </c>
      <c r="H82" s="3"/>
    </row>
    <row r="83" spans="1:8" x14ac:dyDescent="0.35">
      <c r="A83" s="3">
        <v>6</v>
      </c>
      <c r="B83" s="3" t="s">
        <v>46</v>
      </c>
      <c r="C83" s="3">
        <v>322</v>
      </c>
      <c r="D83" s="3" t="s">
        <v>81</v>
      </c>
      <c r="E83" s="3">
        <v>12</v>
      </c>
      <c r="F83" s="3">
        <v>649.9073550212164</v>
      </c>
      <c r="G83" s="3">
        <v>215.25813295615276</v>
      </c>
      <c r="H83" s="3"/>
    </row>
    <row r="84" spans="1:8" x14ac:dyDescent="0.35">
      <c r="A84" s="3">
        <v>6</v>
      </c>
      <c r="B84" s="3" t="s">
        <v>46</v>
      </c>
      <c r="C84" s="3">
        <v>322</v>
      </c>
      <c r="D84" s="3" t="s">
        <v>82</v>
      </c>
      <c r="E84" s="3">
        <v>5</v>
      </c>
      <c r="F84" s="3">
        <v>302.36229541321478</v>
      </c>
      <c r="G84" s="3">
        <v>100.14649424126085</v>
      </c>
      <c r="H84" s="3"/>
    </row>
    <row r="85" spans="1:8" x14ac:dyDescent="0.35">
      <c r="A85" s="3">
        <v>6</v>
      </c>
      <c r="B85" s="3" t="s">
        <v>46</v>
      </c>
      <c r="C85" s="3">
        <v>322</v>
      </c>
      <c r="D85" s="3" t="s">
        <v>83</v>
      </c>
      <c r="E85" s="3">
        <v>8</v>
      </c>
      <c r="F85" s="3">
        <v>276.62527783390584</v>
      </c>
      <c r="G85" s="3">
        <v>91.622044857546967</v>
      </c>
      <c r="H85" s="3"/>
    </row>
    <row r="86" spans="1:8" x14ac:dyDescent="0.35">
      <c r="A86" s="3">
        <v>6</v>
      </c>
      <c r="B86" s="3" t="s">
        <v>59</v>
      </c>
      <c r="C86" s="3">
        <v>3231</v>
      </c>
      <c r="D86" s="3" t="s">
        <v>85</v>
      </c>
      <c r="E86" s="3">
        <v>1</v>
      </c>
      <c r="F86" s="3">
        <v>418.05929919137463</v>
      </c>
      <c r="G86" s="3">
        <v>50.673854447439346</v>
      </c>
      <c r="H86" s="3"/>
    </row>
    <row r="87" spans="1:8" x14ac:dyDescent="0.35">
      <c r="A87" s="3">
        <v>6</v>
      </c>
      <c r="B87" s="3" t="s">
        <v>59</v>
      </c>
      <c r="C87" s="3">
        <v>3231</v>
      </c>
      <c r="D87" s="3" t="s">
        <v>86</v>
      </c>
      <c r="E87" s="3">
        <v>6</v>
      </c>
      <c r="F87" s="3">
        <v>763.73268891160888</v>
      </c>
      <c r="G87" s="3">
        <v>92.573659262013194</v>
      </c>
      <c r="H87" s="3"/>
    </row>
    <row r="88" spans="1:8" x14ac:dyDescent="0.35">
      <c r="A88" s="3">
        <v>6</v>
      </c>
      <c r="B88" s="3" t="s">
        <v>59</v>
      </c>
      <c r="C88" s="3">
        <v>3231</v>
      </c>
      <c r="D88" s="3" t="s">
        <v>87</v>
      </c>
      <c r="E88" s="3">
        <v>6</v>
      </c>
      <c r="F88" s="3">
        <v>1566.1120922018774</v>
      </c>
      <c r="G88" s="3">
        <v>189.83176875174271</v>
      </c>
      <c r="H88" s="3"/>
    </row>
    <row r="89" spans="1:8" x14ac:dyDescent="0.35">
      <c r="A89" s="3">
        <v>6</v>
      </c>
      <c r="B89" s="3" t="s">
        <v>59</v>
      </c>
      <c r="C89" s="3">
        <v>3231</v>
      </c>
      <c r="D89" s="3" t="s">
        <v>88</v>
      </c>
      <c r="E89" s="3">
        <v>12</v>
      </c>
      <c r="F89" s="3">
        <v>552.09591969513895</v>
      </c>
      <c r="G89" s="3">
        <v>66.920717538804723</v>
      </c>
      <c r="H89" s="3"/>
    </row>
    <row r="90" spans="1:8" x14ac:dyDescent="0.35">
      <c r="A90" s="3">
        <v>6</v>
      </c>
      <c r="B90" s="3" t="s">
        <v>59</v>
      </c>
      <c r="C90" s="3">
        <v>3232</v>
      </c>
      <c r="D90" s="3" t="s">
        <v>89</v>
      </c>
      <c r="E90" s="3">
        <v>5</v>
      </c>
      <c r="F90" s="3">
        <v>516.14246479284759</v>
      </c>
      <c r="G90" s="3">
        <v>103.66388125986093</v>
      </c>
      <c r="H90" s="3"/>
    </row>
    <row r="91" spans="1:8" x14ac:dyDescent="0.35">
      <c r="A91" s="3">
        <v>6</v>
      </c>
      <c r="B91" s="3" t="s">
        <v>59</v>
      </c>
      <c r="C91" s="3">
        <v>3232</v>
      </c>
      <c r="D91" s="3" t="s">
        <v>90</v>
      </c>
      <c r="E91" s="3">
        <v>5</v>
      </c>
      <c r="F91" s="3">
        <v>638.9226903523637</v>
      </c>
      <c r="G91" s="3">
        <v>128.32349675685151</v>
      </c>
      <c r="H91" s="3"/>
    </row>
    <row r="92" spans="1:8" x14ac:dyDescent="0.35">
      <c r="A92" s="3">
        <v>6</v>
      </c>
      <c r="B92" s="3" t="s">
        <v>59</v>
      </c>
      <c r="C92" s="3">
        <v>3232</v>
      </c>
      <c r="D92" s="3" t="s">
        <v>91</v>
      </c>
      <c r="E92" s="3">
        <v>5</v>
      </c>
      <c r="F92" s="3">
        <v>564.4398994916146</v>
      </c>
      <c r="G92" s="3">
        <v>113.3641091567814</v>
      </c>
      <c r="H92" s="3"/>
    </row>
    <row r="93" spans="1:8" x14ac:dyDescent="0.35">
      <c r="A93" s="3">
        <v>6</v>
      </c>
      <c r="B93" s="3" t="s">
        <v>59</v>
      </c>
      <c r="C93" s="3">
        <v>3232</v>
      </c>
      <c r="D93" s="3" t="s">
        <v>92</v>
      </c>
      <c r="E93" s="3">
        <v>10</v>
      </c>
      <c r="F93" s="3">
        <v>763.15765792087882</v>
      </c>
      <c r="G93" s="3">
        <v>153.27528779290597</v>
      </c>
      <c r="H93" s="3"/>
    </row>
    <row r="94" spans="1:8" x14ac:dyDescent="0.35">
      <c r="A94" s="3">
        <v>6</v>
      </c>
      <c r="B94" s="3" t="s">
        <v>59</v>
      </c>
      <c r="C94" s="3">
        <v>3232</v>
      </c>
      <c r="D94" s="3" t="s">
        <v>93</v>
      </c>
      <c r="E94" s="3">
        <v>5</v>
      </c>
      <c r="F94" s="3">
        <v>939.18144100975871</v>
      </c>
      <c r="G94" s="3">
        <v>188.62852801963419</v>
      </c>
      <c r="H94" s="3"/>
    </row>
    <row r="95" spans="1:8" x14ac:dyDescent="0.35">
      <c r="A95" s="3">
        <v>6</v>
      </c>
      <c r="B95" s="3" t="s">
        <v>59</v>
      </c>
      <c r="C95" s="3">
        <v>3232</v>
      </c>
      <c r="D95" s="3" t="s">
        <v>94</v>
      </c>
      <c r="E95" s="3">
        <v>5</v>
      </c>
      <c r="F95" s="3">
        <v>901.06720037398463</v>
      </c>
      <c r="G95" s="3">
        <v>180.97352889616081</v>
      </c>
      <c r="H95" s="3"/>
    </row>
    <row r="96" spans="1:8" x14ac:dyDescent="0.35">
      <c r="A96" s="3">
        <v>6</v>
      </c>
      <c r="B96" s="3" t="s">
        <v>59</v>
      </c>
      <c r="C96" s="3">
        <v>3232</v>
      </c>
      <c r="D96" s="3" t="s">
        <v>95</v>
      </c>
      <c r="E96" s="3">
        <v>5</v>
      </c>
      <c r="F96" s="3">
        <v>656.08864605855194</v>
      </c>
      <c r="G96" s="3">
        <v>131.77116811780519</v>
      </c>
      <c r="H96" s="3"/>
    </row>
    <row r="97" spans="1:8" x14ac:dyDescent="0.35">
      <c r="A97" s="3">
        <v>6</v>
      </c>
      <c r="B97" s="3" t="s">
        <v>70</v>
      </c>
      <c r="C97" s="3">
        <v>3233</v>
      </c>
      <c r="D97" s="3" t="s">
        <v>96</v>
      </c>
      <c r="E97" s="3">
        <v>8</v>
      </c>
      <c r="F97" s="3">
        <v>697.68347160178678</v>
      </c>
      <c r="G97" s="3">
        <v>125.20740268028078</v>
      </c>
      <c r="H97" s="3"/>
    </row>
    <row r="98" spans="1:8" x14ac:dyDescent="0.35">
      <c r="A98" s="3">
        <v>6</v>
      </c>
      <c r="B98" s="3" t="s">
        <v>70</v>
      </c>
      <c r="C98" s="3">
        <v>3233</v>
      </c>
      <c r="D98" s="3" t="s">
        <v>97</v>
      </c>
      <c r="E98" s="3">
        <v>16</v>
      </c>
      <c r="F98" s="3">
        <v>1427.3707721761327</v>
      </c>
      <c r="G98" s="3">
        <v>256.15826419910655</v>
      </c>
      <c r="H98" s="3"/>
    </row>
    <row r="99" spans="1:8" x14ac:dyDescent="0.35">
      <c r="A99" s="3">
        <v>6</v>
      </c>
      <c r="B99" s="3" t="s">
        <v>70</v>
      </c>
      <c r="C99" s="3">
        <v>3233</v>
      </c>
      <c r="D99" s="3" t="s">
        <v>98</v>
      </c>
      <c r="E99" s="3">
        <v>7</v>
      </c>
      <c r="F99" s="3">
        <v>1368.0405969270041</v>
      </c>
      <c r="G99" s="3">
        <v>245.51077512149627</v>
      </c>
      <c r="H99" s="3"/>
    </row>
    <row r="100" spans="1:8" x14ac:dyDescent="0.35">
      <c r="A100" s="3">
        <v>6</v>
      </c>
      <c r="B100" s="3" t="s">
        <v>70</v>
      </c>
      <c r="C100" s="3">
        <v>3233</v>
      </c>
      <c r="D100" s="3" t="s">
        <v>99</v>
      </c>
      <c r="E100" s="3">
        <v>8</v>
      </c>
      <c r="F100" s="3">
        <v>875.181630749595</v>
      </c>
      <c r="G100" s="3">
        <v>157.0615090079034</v>
      </c>
      <c r="H100" s="3"/>
    </row>
    <row r="101" spans="1:8" x14ac:dyDescent="0.35">
      <c r="A101" s="3">
        <v>6</v>
      </c>
      <c r="B101" s="3" t="s">
        <v>70</v>
      </c>
      <c r="C101" s="3">
        <v>3233</v>
      </c>
      <c r="D101" s="3" t="s">
        <v>100</v>
      </c>
      <c r="E101" s="3">
        <v>6</v>
      </c>
      <c r="F101" s="3">
        <v>646.72352854548126</v>
      </c>
      <c r="G101" s="3">
        <v>116.06204899121299</v>
      </c>
      <c r="H101" s="3"/>
    </row>
    <row r="102" spans="1:8" x14ac:dyDescent="0.35">
      <c r="A102" s="3">
        <v>6</v>
      </c>
      <c r="B102" s="3" t="s">
        <v>70</v>
      </c>
      <c r="C102" s="3">
        <v>3234</v>
      </c>
      <c r="D102" s="3" t="s">
        <v>101</v>
      </c>
      <c r="E102" s="3">
        <v>9</v>
      </c>
      <c r="F102" s="3">
        <v>1451.5025519731109</v>
      </c>
      <c r="G102" s="3">
        <v>143.24038341839909</v>
      </c>
      <c r="H102" s="3"/>
    </row>
    <row r="103" spans="1:8" x14ac:dyDescent="0.35">
      <c r="A103" s="3">
        <v>6</v>
      </c>
      <c r="B103" s="3" t="s">
        <v>70</v>
      </c>
      <c r="C103" s="3">
        <v>3234</v>
      </c>
      <c r="D103" s="3" t="s">
        <v>102</v>
      </c>
      <c r="E103" s="3">
        <v>16</v>
      </c>
      <c r="F103" s="3">
        <v>3591.5747541391756</v>
      </c>
      <c r="G103" s="3">
        <v>354.43171915847125</v>
      </c>
      <c r="H103" s="3"/>
    </row>
    <row r="104" spans="1:8" x14ac:dyDescent="0.35">
      <c r="A104" s="3">
        <v>6</v>
      </c>
      <c r="B104" s="3" t="s">
        <v>70</v>
      </c>
      <c r="C104" s="3">
        <v>3234</v>
      </c>
      <c r="D104" s="3" t="s">
        <v>103</v>
      </c>
      <c r="E104" s="3">
        <v>11</v>
      </c>
      <c r="F104" s="3">
        <v>2039.0290053529193</v>
      </c>
      <c r="G104" s="3">
        <v>201.21996763351177</v>
      </c>
      <c r="H104" s="3"/>
    </row>
    <row r="105" spans="1:8" x14ac:dyDescent="0.35">
      <c r="A105" s="3">
        <v>6</v>
      </c>
      <c r="B105" s="3" t="s">
        <v>70</v>
      </c>
      <c r="C105" s="3">
        <v>3234</v>
      </c>
      <c r="D105" s="3" t="s">
        <v>104</v>
      </c>
      <c r="E105" s="3">
        <v>14</v>
      </c>
      <c r="F105" s="3">
        <v>2037.8936885347939</v>
      </c>
      <c r="G105" s="3">
        <v>201.10792978961783</v>
      </c>
      <c r="H105" s="3"/>
    </row>
    <row r="106" spans="1:8" x14ac:dyDescent="0.35">
      <c r="A106" s="3">
        <v>6</v>
      </c>
      <c r="B106" s="3" t="s">
        <v>84</v>
      </c>
      <c r="C106" s="3">
        <v>324</v>
      </c>
      <c r="D106" s="3" t="s">
        <v>105</v>
      </c>
      <c r="E106" s="3">
        <v>8</v>
      </c>
      <c r="F106" s="3">
        <v>1579.0098281242722</v>
      </c>
      <c r="G106" s="3">
        <v>288.50901299548184</v>
      </c>
      <c r="H106" s="3"/>
    </row>
    <row r="107" spans="1:8" x14ac:dyDescent="0.35">
      <c r="A107" s="3">
        <v>6</v>
      </c>
      <c r="B107" s="3" t="s">
        <v>84</v>
      </c>
      <c r="C107" s="3">
        <v>324</v>
      </c>
      <c r="D107" s="3" t="s">
        <v>106</v>
      </c>
      <c r="E107" s="3">
        <v>10</v>
      </c>
      <c r="F107" s="3">
        <v>1638.1525921095533</v>
      </c>
      <c r="G107" s="3">
        <v>299.31529181610694</v>
      </c>
      <c r="H107" s="3"/>
    </row>
    <row r="108" spans="1:8" x14ac:dyDescent="0.35">
      <c r="A108" s="3">
        <v>6</v>
      </c>
      <c r="B108" s="3" t="s">
        <v>84</v>
      </c>
      <c r="C108" s="3">
        <v>324</v>
      </c>
      <c r="D108" s="3" t="s">
        <v>107</v>
      </c>
      <c r="E108" s="3">
        <v>12</v>
      </c>
      <c r="F108" s="3">
        <v>1592.520890586427</v>
      </c>
      <c r="G108" s="3">
        <v>290.97768876053846</v>
      </c>
      <c r="H108" s="3"/>
    </row>
    <row r="109" spans="1:8" x14ac:dyDescent="0.35">
      <c r="A109" s="3">
        <v>6</v>
      </c>
      <c r="B109" s="3" t="s">
        <v>84</v>
      </c>
      <c r="C109" s="3">
        <v>324</v>
      </c>
      <c r="D109" s="3" t="s">
        <v>108</v>
      </c>
      <c r="E109" s="3">
        <v>10</v>
      </c>
      <c r="F109" s="3">
        <v>797.40761097396251</v>
      </c>
      <c r="G109" s="3">
        <v>145.69844892635894</v>
      </c>
      <c r="H109" s="3"/>
    </row>
    <row r="110" spans="1:8" x14ac:dyDescent="0.35">
      <c r="A110" s="3">
        <v>6</v>
      </c>
      <c r="B110" s="3" t="s">
        <v>84</v>
      </c>
      <c r="C110" s="3">
        <v>324</v>
      </c>
      <c r="D110" s="3" t="s">
        <v>109</v>
      </c>
      <c r="E110" s="3">
        <v>7</v>
      </c>
      <c r="F110" s="3">
        <v>1884.4108249103358</v>
      </c>
      <c r="G110" s="3">
        <v>344.31040104336483</v>
      </c>
      <c r="H110" s="3"/>
    </row>
    <row r="111" spans="1:8" x14ac:dyDescent="0.35">
      <c r="A111" s="3">
        <v>6</v>
      </c>
      <c r="B111" s="3" t="s">
        <v>84</v>
      </c>
      <c r="C111" s="3">
        <v>324</v>
      </c>
      <c r="D111" s="3" t="s">
        <v>110</v>
      </c>
      <c r="E111" s="3">
        <v>15</v>
      </c>
      <c r="F111" s="3">
        <v>2755.7468908658998</v>
      </c>
      <c r="G111" s="3">
        <v>503.51669849550518</v>
      </c>
      <c r="H111" s="3"/>
    </row>
    <row r="112" spans="1:8" x14ac:dyDescent="0.35">
      <c r="A112" s="3">
        <v>6</v>
      </c>
      <c r="B112" s="3" t="s">
        <v>84</v>
      </c>
      <c r="C112" s="3">
        <v>324</v>
      </c>
      <c r="D112" s="3" t="s">
        <v>111</v>
      </c>
      <c r="E112" s="3">
        <v>8</v>
      </c>
      <c r="F112" s="3">
        <v>934.04778983650851</v>
      </c>
      <c r="G112" s="3">
        <v>170.6646793050445</v>
      </c>
      <c r="H112" s="3"/>
    </row>
    <row r="113" spans="1:8" x14ac:dyDescent="0.35">
      <c r="A113" s="3">
        <v>6</v>
      </c>
      <c r="B113" s="3" t="s">
        <v>84</v>
      </c>
      <c r="C113" s="3">
        <v>324</v>
      </c>
      <c r="D113" s="3" t="s">
        <v>112</v>
      </c>
      <c r="E113" s="3">
        <v>15</v>
      </c>
      <c r="F113" s="3">
        <v>810.66374772928407</v>
      </c>
      <c r="G113" s="3">
        <v>148.12054590339559</v>
      </c>
      <c r="H113" s="3"/>
    </row>
    <row r="114" spans="1:8" x14ac:dyDescent="0.35">
      <c r="A114" s="3">
        <v>6</v>
      </c>
      <c r="B114" s="3" t="s">
        <v>84</v>
      </c>
      <c r="C114" s="3">
        <v>324</v>
      </c>
      <c r="D114" s="3" t="s">
        <v>113</v>
      </c>
      <c r="E114" s="3">
        <v>7</v>
      </c>
      <c r="F114" s="3">
        <v>599.84018817830361</v>
      </c>
      <c r="G114" s="3">
        <v>109.59988821090874</v>
      </c>
      <c r="H114" s="3"/>
    </row>
    <row r="115" spans="1:8" x14ac:dyDescent="0.35">
      <c r="A115" s="3">
        <v>6</v>
      </c>
      <c r="B115" s="3" t="s">
        <v>84</v>
      </c>
      <c r="C115" s="3">
        <v>324</v>
      </c>
      <c r="D115" s="3" t="s">
        <v>114</v>
      </c>
      <c r="E115" s="3">
        <v>15</v>
      </c>
      <c r="F115" s="3">
        <v>1216.5054730075924</v>
      </c>
      <c r="G115" s="3">
        <v>222.27397643113326</v>
      </c>
      <c r="H115" s="3"/>
    </row>
    <row r="116" spans="1:8" x14ac:dyDescent="0.35">
      <c r="A116" s="3">
        <v>6</v>
      </c>
      <c r="B116" s="3" t="s">
        <v>84</v>
      </c>
      <c r="C116" s="3">
        <v>324</v>
      </c>
      <c r="D116" s="3" t="s">
        <v>115</v>
      </c>
      <c r="E116" s="3">
        <v>5</v>
      </c>
      <c r="F116" s="3">
        <v>566.69984628999953</v>
      </c>
      <c r="G116" s="3">
        <v>103.54464576831711</v>
      </c>
      <c r="H116" s="12"/>
    </row>
    <row r="117" spans="1:8" x14ac:dyDescent="0.35">
      <c r="A117" s="3">
        <v>6</v>
      </c>
      <c r="B117" s="3" t="s">
        <v>84</v>
      </c>
      <c r="C117" s="3">
        <v>324</v>
      </c>
      <c r="D117" s="3" t="s">
        <v>116</v>
      </c>
      <c r="E117" s="3">
        <v>4</v>
      </c>
      <c r="F117" s="3">
        <v>269.20154641576227</v>
      </c>
      <c r="G117" s="3">
        <v>49.187200149052124</v>
      </c>
      <c r="H117" s="12"/>
    </row>
    <row r="118" spans="1:8" x14ac:dyDescent="0.35">
      <c r="A118" s="3">
        <v>6</v>
      </c>
      <c r="B118" s="3" t="s">
        <v>84</v>
      </c>
      <c r="C118" s="3">
        <v>324</v>
      </c>
      <c r="D118" s="3" t="s">
        <v>117</v>
      </c>
      <c r="E118" s="3">
        <v>5</v>
      </c>
      <c r="F118" s="3">
        <v>1479.0789510456939</v>
      </c>
      <c r="G118" s="3">
        <v>270.25012809166708</v>
      </c>
      <c r="H118" s="12"/>
    </row>
    <row r="119" spans="1:8" x14ac:dyDescent="0.35">
      <c r="A119" s="3">
        <v>6</v>
      </c>
      <c r="B119" s="3" t="s">
        <v>84</v>
      </c>
      <c r="C119" s="3">
        <v>324</v>
      </c>
      <c r="D119" s="3" t="s">
        <v>118</v>
      </c>
      <c r="E119" s="3">
        <v>4</v>
      </c>
      <c r="F119" s="3">
        <v>295.71381992640551</v>
      </c>
      <c r="G119" s="3">
        <v>54.031394103125436</v>
      </c>
    </row>
  </sheetData>
  <mergeCells count="1">
    <mergeCell ref="J1:N1"/>
  </mergeCells>
  <conditionalFormatting sqref="D1:D1048576">
    <cfRule type="duplicateValues" dxfId="2" priority="1"/>
    <cfRule type="duplicateValues" dxfId="1" priority="3"/>
  </conditionalFormatting>
  <conditionalFormatting sqref="D1:H1 D2:D1048576">
    <cfRule type="duplicateValues" dxfId="0" priority="2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2023-06-15T04:06:37Z</dcterms:created>
  <dcterms:modified xsi:type="dcterms:W3CDTF">2023-09-02T13:29:20Z</dcterms:modified>
</cp:coreProperties>
</file>